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90" windowWidth="16740" windowHeight="9120" activeTab="0"/>
  </bookViews>
  <sheets>
    <sheet name="CS073" sheetId="1" r:id="rId1"/>
    <sheet name="CS049" sheetId="2" r:id="rId2"/>
    <sheet name="CS080" sheetId="3" r:id="rId3"/>
    <sheet name="CS077" sheetId="4" r:id="rId4"/>
  </sheets>
  <definedNames/>
  <calcPr fullCalcOnLoad="1"/>
</workbook>
</file>

<file path=xl/comments1.xml><?xml version="1.0" encoding="utf-8"?>
<comments xmlns="http://schemas.openxmlformats.org/spreadsheetml/2006/main">
  <authors>
    <author>Thomas C. Grenfell</author>
  </authors>
  <commentList>
    <comment ref="P53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underice melt pond?</t>
        </r>
      </text>
    </comment>
    <comment ref="F10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26 list originally</t>
        </r>
      </text>
    </comment>
  </commentList>
</comments>
</file>

<file path=xl/comments2.xml><?xml version="1.0" encoding="utf-8"?>
<comments xmlns="http://schemas.openxmlformats.org/spreadsheetml/2006/main">
  <authors>
    <author>Thomas C. Grenfell</author>
  </authors>
  <commentList>
    <comment ref="F10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31 listed originally</t>
        </r>
      </text>
    </comment>
  </commentList>
</comments>
</file>

<file path=xl/comments3.xml><?xml version="1.0" encoding="utf-8"?>
<comments xmlns="http://schemas.openxmlformats.org/spreadsheetml/2006/main">
  <authors>
    <author>Thomas C. Grenfell</author>
  </authors>
  <commentList>
    <comment ref="N32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est</t>
        </r>
      </text>
    </comment>
    <comment ref="M17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Estimate</t>
        </r>
      </text>
    </comment>
    <comment ref="F12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31 listed originally</t>
        </r>
      </text>
    </comment>
    <comment ref="I45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Direct value from wire length = 155</t>
        </r>
      </text>
    </comment>
    <comment ref="E45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Stake appears to have shifted</t>
        </r>
      </text>
    </comment>
    <comment ref="I46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Ice thickness from wire length is 150 cm.</t>
        </r>
      </text>
    </comment>
    <comment ref="I48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Value from exposed wire length.</t>
        </r>
      </text>
    </comment>
    <comment ref="I47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Value from exposed wire length</t>
        </r>
      </text>
    </comment>
    <comment ref="I49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Value from exposed wire length.</t>
        </r>
      </text>
    </comment>
    <comment ref="I50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Value from exposed wire length</t>
        </r>
      </text>
    </comment>
  </commentList>
</comments>
</file>

<file path=xl/comments4.xml><?xml version="1.0" encoding="utf-8"?>
<comments xmlns="http://schemas.openxmlformats.org/spreadsheetml/2006/main">
  <authors>
    <author>Thomas C. Grenfell</author>
  </authors>
  <commentList>
    <comment ref="F10" authorId="0">
      <text>
        <r>
          <rPr>
            <b/>
            <sz val="8"/>
            <rFont val="Tahoma"/>
            <family val="0"/>
          </rPr>
          <t>Thomas C. Grenfell:</t>
        </r>
        <r>
          <rPr>
            <sz val="8"/>
            <rFont val="Tahoma"/>
            <family val="0"/>
          </rPr>
          <t xml:space="preserve">
32 listed originally</t>
        </r>
      </text>
    </comment>
  </commentList>
</comments>
</file>

<file path=xl/sharedStrings.xml><?xml version="1.0" encoding="utf-8"?>
<sst xmlns="http://schemas.openxmlformats.org/spreadsheetml/2006/main" count="136" uniqueCount="31">
  <si>
    <t>Initial wire reading</t>
  </si>
  <si>
    <t>Notes</t>
  </si>
  <si>
    <t>Date (M/D/YY)</t>
  </si>
  <si>
    <t>Day of year</t>
  </si>
  <si>
    <t>Snow depth</t>
  </si>
  <si>
    <t>Top of ice</t>
  </si>
  <si>
    <t>Bottom of ice</t>
  </si>
  <si>
    <t>Pond depth</t>
  </si>
  <si>
    <t>Decomp. layer thickness</t>
  </si>
  <si>
    <t>Ice thickness</t>
  </si>
  <si>
    <t>Ice+MP thickness</t>
  </si>
  <si>
    <t>Freeboard</t>
  </si>
  <si>
    <t>Length of wire</t>
  </si>
  <si>
    <t>Initial ice surface</t>
  </si>
  <si>
    <t>snow reading</t>
  </si>
  <si>
    <t>ice reading</t>
  </si>
  <si>
    <t>water depth</t>
  </si>
  <si>
    <t>Comments</t>
  </si>
  <si>
    <t>Day since 9/1/01</t>
  </si>
  <si>
    <t>Comments: location of mass-balance site:  71° 20.485'N 156°40.191'W; South-west corner; all measurements in cm.</t>
  </si>
  <si>
    <t>Comments: location of mass-balance site:  71° 20.485'N 156°40.191'W; North-west corner; all measurements in cm.</t>
  </si>
  <si>
    <t>Corrected ice thickness</t>
  </si>
  <si>
    <t>Snow readings on Feb 24</t>
  </si>
  <si>
    <t>2/26/2003 (new cable, old one frozen)</t>
  </si>
  <si>
    <t>Site Installed; Ice thicknes measured by tape is not the same as measured by massbalance cable. The difference is added.</t>
  </si>
  <si>
    <t>Ice readings on Feb 26, new cable installed, see box above. Here cable is assumed to have correct length.</t>
  </si>
  <si>
    <t>Site Installed; Ice thicknes measured by tape is not the same as measured by massbalance cable. The difference is subtracted.</t>
  </si>
  <si>
    <t>2/2/2003 (original installation)</t>
  </si>
  <si>
    <t>Comments: location of mass-balance site:  71° 20.485'N 156°40.191'W; South-east corner; all measurements in cm.</t>
  </si>
  <si>
    <t>Comments: location of mass-balance site:  71° 20.485'N 156°40.191'W; North-east corner; all measurements in cm.</t>
  </si>
  <si>
    <t>Day since 9/1/02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</si>
</sst>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12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.75"/>
      <name val="Arial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11.25"/>
      <name val="Arial"/>
      <family val="0"/>
    </font>
    <font>
      <b/>
      <sz val="11"/>
      <name val="Arial"/>
      <family val="0"/>
    </font>
    <font>
      <b/>
      <sz val="9.25"/>
      <name val="Arial"/>
      <family val="0"/>
    </font>
    <font>
      <sz val="11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vertical="top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15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5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Chukchi Gauge 73</a:t>
            </a:r>
          </a:p>
        </c:rich>
      </c:tx>
      <c:layout>
        <c:manualLayout>
          <c:xMode val="factor"/>
          <c:yMode val="factor"/>
          <c:x val="-0.065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076"/>
          <c:w val="0.80025"/>
          <c:h val="0.85875"/>
        </c:manualLayout>
      </c:layout>
      <c:scatterChart>
        <c:scatterStyle val="lineMarker"/>
        <c:varyColors val="0"/>
        <c:ser>
          <c:idx val="0"/>
          <c:order val="0"/>
          <c:tx>
            <c:v>Snow Thick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'CS073'!$B$10:$B$13</c:f>
              <c:numCache/>
            </c:numRef>
          </c:xVal>
          <c:yVal>
            <c:numRef>
              <c:f>'CS073'!$D$10:$D$13</c:f>
              <c:numCache/>
            </c:numRef>
          </c:yVal>
          <c:smooth val="0"/>
        </c:ser>
        <c:ser>
          <c:idx val="1"/>
          <c:order val="1"/>
          <c:tx>
            <c:v>Ice Thick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'CS073'!$B$10:$B$13</c:f>
              <c:numCache/>
            </c:numRef>
          </c:xVal>
          <c:yVal>
            <c:numRef>
              <c:f>'CS073'!$J$10:$J$13</c:f>
              <c:numCache/>
            </c:numRef>
          </c:yVal>
          <c:smooth val="0"/>
        </c:ser>
        <c:axId val="20246256"/>
        <c:axId val="13185905"/>
      </c:scatterChart>
      <c:valAx>
        <c:axId val="20246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since 1 Sept 01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185905"/>
        <c:crosses val="autoZero"/>
        <c:crossBetween val="midCat"/>
        <c:dispUnits/>
      </c:valAx>
      <c:valAx>
        <c:axId val="13185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Snow &amp; Ice Thickness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462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5"/>
          <c:y val="0.073"/>
          <c:w val="0.121"/>
          <c:h val="0.257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Chukchi Gauge 49</a:t>
            </a:r>
          </a:p>
        </c:rich>
      </c:tx>
      <c:layout>
        <c:manualLayout>
          <c:xMode val="factor"/>
          <c:yMode val="factor"/>
          <c:x val="-0.065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7775"/>
          <c:w val="0.8195"/>
          <c:h val="0.862"/>
        </c:manualLayout>
      </c:layout>
      <c:scatterChart>
        <c:scatterStyle val="lineMarker"/>
        <c:varyColors val="0"/>
        <c:ser>
          <c:idx val="0"/>
          <c:order val="0"/>
          <c:tx>
            <c:v>Snow Thick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'CS049'!$B$10:$B$13</c:f>
              <c:numCache/>
            </c:numRef>
          </c:xVal>
          <c:yVal>
            <c:numRef>
              <c:f>'CS049'!$D$10:$D$13</c:f>
              <c:numCache/>
            </c:numRef>
          </c:yVal>
          <c:smooth val="0"/>
        </c:ser>
        <c:ser>
          <c:idx val="1"/>
          <c:order val="1"/>
          <c:tx>
            <c:v>Ice Thick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'CS049'!$B$10:$B$13</c:f>
              <c:numCache/>
            </c:numRef>
          </c:xVal>
          <c:yVal>
            <c:numRef>
              <c:f>'CS049'!$I$10:$I$13</c:f>
              <c:numCache/>
            </c:numRef>
          </c:yVal>
          <c:smooth val="0"/>
        </c:ser>
        <c:axId val="13399082"/>
        <c:axId val="25550171"/>
      </c:scatterChart>
      <c:valAx>
        <c:axId val="13399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Day since 1 Sept 01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50171"/>
        <c:crosses val="autoZero"/>
        <c:crossBetween val="midCat"/>
        <c:dispUnits/>
      </c:valAx>
      <c:valAx>
        <c:axId val="255501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Snow &amp; Ice Thickness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990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75"/>
          <c:y val="0.067"/>
          <c:w val="0.08225"/>
          <c:h val="0.2605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Chukchi Gauge 80</a:t>
            </a:r>
          </a:p>
        </c:rich>
      </c:tx>
      <c:layout>
        <c:manualLayout>
          <c:xMode val="factor"/>
          <c:yMode val="factor"/>
          <c:x val="-0.065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7775"/>
          <c:w val="0.801"/>
          <c:h val="0.86125"/>
        </c:manualLayout>
      </c:layout>
      <c:scatterChart>
        <c:scatterStyle val="lineMarker"/>
        <c:varyColors val="0"/>
        <c:ser>
          <c:idx val="0"/>
          <c:order val="0"/>
          <c:tx>
            <c:v>Snow Thick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'CS080'!$B$12:$B$15</c:f>
              <c:numCache/>
            </c:numRef>
          </c:xVal>
          <c:yVal>
            <c:numRef>
              <c:f>'CS080'!$D$12:$D$15</c:f>
              <c:numCache/>
            </c:numRef>
          </c:yVal>
          <c:smooth val="0"/>
        </c:ser>
        <c:ser>
          <c:idx val="1"/>
          <c:order val="1"/>
          <c:tx>
            <c:v>Ice Thick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'CS080'!$B$12:$B$15</c:f>
              <c:numCache/>
            </c:numRef>
          </c:xVal>
          <c:yVal>
            <c:numRef>
              <c:f>'CS080'!$I$12:$I$15</c:f>
              <c:numCache/>
            </c:numRef>
          </c:yVal>
          <c:smooth val="0"/>
        </c:ser>
        <c:axId val="47073604"/>
        <c:axId val="65949733"/>
      </c:scatterChart>
      <c:valAx>
        <c:axId val="47073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Day since 1 Sept 01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949733"/>
        <c:crosses val="autoZero"/>
        <c:crossBetween val="midCat"/>
        <c:dispUnits/>
      </c:valAx>
      <c:valAx>
        <c:axId val="65949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Snow &amp; Ice Thickness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0736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25"/>
          <c:y val="0.06075"/>
          <c:w val="0.12775"/>
          <c:h val="0.26425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Chukchi Gauge 77</a:t>
            </a:r>
          </a:p>
        </c:rich>
      </c:tx>
      <c:layout>
        <c:manualLayout>
          <c:xMode val="factor"/>
          <c:yMode val="factor"/>
          <c:x val="-0.065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07875"/>
          <c:w val="0.81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Snow Thick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'CS077'!$B$10:$B$13</c:f>
              <c:numCache/>
            </c:numRef>
          </c:xVal>
          <c:yVal>
            <c:numRef>
              <c:f>'CS077'!$D$10:$D$13</c:f>
              <c:numCache/>
            </c:numRef>
          </c:yVal>
          <c:smooth val="0"/>
        </c:ser>
        <c:ser>
          <c:idx val="1"/>
          <c:order val="1"/>
          <c:tx>
            <c:v>Ice Thick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'CS077'!$B$10:$B$13</c:f>
              <c:numCache/>
            </c:numRef>
          </c:xVal>
          <c:yVal>
            <c:numRef>
              <c:f>'CS077'!$J$10:$J$13</c:f>
              <c:numCache/>
            </c:numRef>
          </c:yVal>
          <c:smooth val="0"/>
        </c:ser>
        <c:axId val="1038398"/>
        <c:axId val="59188687"/>
      </c:scatterChart>
      <c:valAx>
        <c:axId val="1038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Day since 1 Sept 01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188687"/>
        <c:crosses val="autoZero"/>
        <c:crossBetween val="midCat"/>
        <c:dispUnits/>
      </c:valAx>
      <c:valAx>
        <c:axId val="59188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Snow &amp; Ice Thickness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83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25"/>
          <c:y val="0.064"/>
          <c:w val="0.10575"/>
          <c:h val="0.26325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2305050</xdr:colOff>
      <xdr:row>14</xdr:row>
      <xdr:rowOff>95250</xdr:rowOff>
    </xdr:from>
    <xdr:to>
      <xdr:col>10</xdr:col>
      <xdr:colOff>581025</xdr:colOff>
      <xdr:row>34</xdr:row>
      <xdr:rowOff>66675</xdr:rowOff>
    </xdr:to>
    <xdr:graphicFrame>
      <xdr:nvGraphicFramePr>
        <xdr:cNvPr id="1" name="Chart 2"/>
        <xdr:cNvGraphicFramePr/>
      </xdr:nvGraphicFramePr>
      <xdr:xfrm>
        <a:off x="2305050" y="2867025"/>
        <a:ext cx="63722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17</xdr:row>
      <xdr:rowOff>9525</xdr:rowOff>
    </xdr:from>
    <xdr:to>
      <xdr:col>12</xdr:col>
      <xdr:colOff>457200</xdr:colOff>
      <xdr:row>36</xdr:row>
      <xdr:rowOff>95250</xdr:rowOff>
    </xdr:to>
    <xdr:graphicFrame>
      <xdr:nvGraphicFramePr>
        <xdr:cNvPr id="1" name="Chart 2"/>
        <xdr:cNvGraphicFramePr/>
      </xdr:nvGraphicFramePr>
      <xdr:xfrm>
        <a:off x="2057400" y="3286125"/>
        <a:ext cx="93630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17</xdr:row>
      <xdr:rowOff>57150</xdr:rowOff>
    </xdr:from>
    <xdr:to>
      <xdr:col>12</xdr:col>
      <xdr:colOff>323850</xdr:colOff>
      <xdr:row>36</xdr:row>
      <xdr:rowOff>95250</xdr:rowOff>
    </xdr:to>
    <xdr:graphicFrame>
      <xdr:nvGraphicFramePr>
        <xdr:cNvPr id="1" name="Chart 2"/>
        <xdr:cNvGraphicFramePr/>
      </xdr:nvGraphicFramePr>
      <xdr:xfrm>
        <a:off x="1762125" y="3314700"/>
        <a:ext cx="60388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17</xdr:row>
      <xdr:rowOff>0</xdr:rowOff>
    </xdr:from>
    <xdr:to>
      <xdr:col>12</xdr:col>
      <xdr:colOff>466725</xdr:colOff>
      <xdr:row>36</xdr:row>
      <xdr:rowOff>57150</xdr:rowOff>
    </xdr:to>
    <xdr:graphicFrame>
      <xdr:nvGraphicFramePr>
        <xdr:cNvPr id="1" name="Chart 2"/>
        <xdr:cNvGraphicFramePr/>
      </xdr:nvGraphicFramePr>
      <xdr:xfrm>
        <a:off x="1971675" y="3095625"/>
        <a:ext cx="72866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="90" zoomScaleNormal="90" workbookViewId="0" topLeftCell="A1">
      <selection activeCell="C10" sqref="C10"/>
    </sheetView>
  </sheetViews>
  <sheetFormatPr defaultColWidth="9.140625" defaultRowHeight="12.75"/>
  <cols>
    <col min="1" max="1" width="34.7109375" style="2" bestFit="1" customWidth="1"/>
    <col min="2" max="2" width="8.8515625" style="0" customWidth="1"/>
    <col min="3" max="3" width="15.8515625" style="0" bestFit="1" customWidth="1"/>
    <col min="4" max="15" width="8.8515625" style="0" customWidth="1"/>
    <col min="16" max="16" width="11.140625" style="0" customWidth="1"/>
    <col min="17" max="16384" width="8.8515625" style="0" customWidth="1"/>
  </cols>
  <sheetData>
    <row r="1" ht="12.75">
      <c r="A1" s="5" t="s">
        <v>28</v>
      </c>
    </row>
    <row r="2" spans="1:3" ht="13.5" thickBot="1">
      <c r="A2" s="3" t="s">
        <v>27</v>
      </c>
      <c r="C2" s="2" t="s">
        <v>23</v>
      </c>
    </row>
    <row r="3" spans="1:4" ht="12.75">
      <c r="A3" s="10" t="s">
        <v>9</v>
      </c>
      <c r="B3" s="11">
        <v>71</v>
      </c>
      <c r="C3" s="10" t="s">
        <v>9</v>
      </c>
      <c r="D3" s="11"/>
    </row>
    <row r="4" spans="1:4" ht="12.75">
      <c r="A4" s="12" t="s">
        <v>4</v>
      </c>
      <c r="B4" s="13"/>
      <c r="C4" s="12" t="s">
        <v>4</v>
      </c>
      <c r="D4" s="13"/>
    </row>
    <row r="5" spans="1:4" ht="12.75">
      <c r="A5" s="12" t="s">
        <v>11</v>
      </c>
      <c r="B5" s="13"/>
      <c r="C5" s="12" t="s">
        <v>11</v>
      </c>
      <c r="D5" s="13"/>
    </row>
    <row r="6" spans="1:4" ht="12.75">
      <c r="A6" s="12" t="s">
        <v>12</v>
      </c>
      <c r="B6" s="13">
        <v>239</v>
      </c>
      <c r="C6" s="12" t="s">
        <v>12</v>
      </c>
      <c r="D6" s="13">
        <v>198</v>
      </c>
    </row>
    <row r="7" spans="1:4" ht="12.75">
      <c r="A7" s="12" t="s">
        <v>0</v>
      </c>
      <c r="B7" s="13">
        <v>164</v>
      </c>
      <c r="C7" s="12" t="s">
        <v>0</v>
      </c>
      <c r="D7" s="13">
        <v>108</v>
      </c>
    </row>
    <row r="8" spans="1:4" ht="13.5" thickBot="1">
      <c r="A8" s="14" t="s">
        <v>13</v>
      </c>
      <c r="B8" s="15"/>
      <c r="C8" s="14" t="s">
        <v>13</v>
      </c>
      <c r="D8" s="15"/>
    </row>
    <row r="9" spans="1:16" s="7" customFormat="1" ht="51">
      <c r="A9" s="6" t="s">
        <v>2</v>
      </c>
      <c r="B9" s="7" t="s">
        <v>18</v>
      </c>
      <c r="C9" s="7" t="s">
        <v>3</v>
      </c>
      <c r="D9" s="7" t="s">
        <v>4</v>
      </c>
      <c r="E9" s="7" t="s">
        <v>5</v>
      </c>
      <c r="F9" s="7" t="s">
        <v>6</v>
      </c>
      <c r="G9" s="7" t="s">
        <v>7</v>
      </c>
      <c r="H9" s="7" t="s">
        <v>8</v>
      </c>
      <c r="I9" s="7" t="s">
        <v>9</v>
      </c>
      <c r="J9" s="7" t="s">
        <v>21</v>
      </c>
      <c r="K9" s="7" t="s">
        <v>10</v>
      </c>
      <c r="L9" s="7" t="s">
        <v>1</v>
      </c>
      <c r="M9" s="7" t="s">
        <v>14</v>
      </c>
      <c r="N9" s="7" t="s">
        <v>15</v>
      </c>
      <c r="O9" s="7" t="s">
        <v>16</v>
      </c>
      <c r="P9" s="7" t="s">
        <v>17</v>
      </c>
    </row>
    <row r="10" spans="1:16" ht="12.75">
      <c r="A10" s="8">
        <v>37654</v>
      </c>
      <c r="B10">
        <f>C10+365+122</f>
        <v>520</v>
      </c>
      <c r="C10">
        <v>33</v>
      </c>
      <c r="E10">
        <f>$B$8</f>
        <v>0</v>
      </c>
      <c r="F10">
        <f>$B$6-$N10</f>
        <v>75</v>
      </c>
      <c r="I10">
        <f>$F10-$E10</f>
        <v>75</v>
      </c>
      <c r="J10">
        <f>I10-4</f>
        <v>71</v>
      </c>
      <c r="N10">
        <v>164</v>
      </c>
      <c r="P10" t="s">
        <v>26</v>
      </c>
    </row>
    <row r="11" spans="1:16" ht="12.75">
      <c r="A11" s="8">
        <v>37676</v>
      </c>
      <c r="B11">
        <f>C11+365+122</f>
        <v>542</v>
      </c>
      <c r="C11">
        <v>55</v>
      </c>
      <c r="D11">
        <f>$M11-$B$8</f>
        <v>14</v>
      </c>
      <c r="M11">
        <v>14</v>
      </c>
      <c r="P11" t="s">
        <v>22</v>
      </c>
    </row>
    <row r="12" spans="1:16" ht="12.75">
      <c r="A12" s="8">
        <v>37678</v>
      </c>
      <c r="B12">
        <f>C12+365+122</f>
        <v>544</v>
      </c>
      <c r="C12">
        <v>57</v>
      </c>
      <c r="E12">
        <f>$B$8</f>
        <v>0</v>
      </c>
      <c r="F12">
        <f>$D$6-$N12</f>
        <v>90</v>
      </c>
      <c r="I12">
        <f>$F12-$E12</f>
        <v>90</v>
      </c>
      <c r="J12">
        <f>I12</f>
        <v>90</v>
      </c>
      <c r="N12">
        <v>108</v>
      </c>
      <c r="P12" t="s">
        <v>25</v>
      </c>
    </row>
    <row r="13" spans="1:13" ht="12.75">
      <c r="A13" s="8">
        <v>37719</v>
      </c>
      <c r="B13">
        <f>C13+365+122</f>
        <v>585</v>
      </c>
      <c r="C13">
        <v>98</v>
      </c>
      <c r="D13">
        <f>$M13-$B$8</f>
        <v>19</v>
      </c>
      <c r="E13">
        <f>$B$8</f>
        <v>0</v>
      </c>
      <c r="M13">
        <v>19</v>
      </c>
    </row>
    <row r="14" ht="12.75">
      <c r="A14" s="8"/>
    </row>
    <row r="15" ht="12.75">
      <c r="A15" s="8"/>
    </row>
    <row r="16" ht="12.75">
      <c r="A16" s="8"/>
    </row>
    <row r="17" ht="12.75">
      <c r="A17" s="8"/>
    </row>
    <row r="18" ht="12.75">
      <c r="A18" s="8"/>
    </row>
    <row r="19" ht="12.75">
      <c r="A19" s="8"/>
    </row>
    <row r="20" ht="12.75">
      <c r="A20" s="8"/>
    </row>
    <row r="21" ht="12.75">
      <c r="A21" s="8"/>
    </row>
    <row r="22" ht="12.75">
      <c r="A22" s="8"/>
    </row>
    <row r="23" ht="12.75">
      <c r="A23" s="8"/>
    </row>
    <row r="24" ht="12.75">
      <c r="A24" s="8"/>
    </row>
    <row r="25" ht="12.75">
      <c r="A25" s="8"/>
    </row>
    <row r="26" ht="12.75">
      <c r="A26" s="8"/>
    </row>
    <row r="27" ht="12.75">
      <c r="A27" s="8"/>
    </row>
    <row r="28" ht="12.75">
      <c r="A28" s="8"/>
    </row>
    <row r="29" spans="1:2" ht="12.75">
      <c r="A29" s="8"/>
      <c r="B29" s="1"/>
    </row>
    <row r="30" spans="1:2" ht="12.75">
      <c r="A30" s="8"/>
      <c r="B30" s="1"/>
    </row>
    <row r="31" spans="1:2" ht="12.75">
      <c r="A31" s="8"/>
      <c r="B31" s="1"/>
    </row>
    <row r="32" spans="1:2" ht="12.75">
      <c r="A32" s="8"/>
      <c r="B32" s="1"/>
    </row>
    <row r="33" spans="1:2" ht="12.75">
      <c r="A33" s="8"/>
      <c r="B33" s="1"/>
    </row>
    <row r="34" spans="1:2" ht="12.75">
      <c r="A34" s="8"/>
      <c r="B34" s="1"/>
    </row>
    <row r="35" spans="1:2" ht="12.75">
      <c r="A35" s="8"/>
      <c r="B35" s="1"/>
    </row>
    <row r="36" spans="1:2" ht="12.75">
      <c r="A36" s="8"/>
      <c r="B36" s="1"/>
    </row>
    <row r="37" spans="1:2" ht="12.75">
      <c r="A37" s="8"/>
      <c r="B37" s="1"/>
    </row>
    <row r="38" spans="1:2" ht="12.75">
      <c r="A38" s="8"/>
      <c r="B38" s="1"/>
    </row>
    <row r="39" spans="1:14" ht="12.75">
      <c r="A39" s="8"/>
      <c r="B39" s="1"/>
      <c r="N39" s="9"/>
    </row>
    <row r="40" spans="1:2" ht="12.75">
      <c r="A40" s="8"/>
      <c r="B40" s="1"/>
    </row>
    <row r="41" ht="12.75"/>
    <row r="42" spans="1:2" ht="12.75">
      <c r="A42" s="8"/>
      <c r="B42" s="1"/>
    </row>
    <row r="43" spans="1:2" ht="12.75">
      <c r="A43" s="8"/>
      <c r="B43" s="1"/>
    </row>
    <row r="44" spans="1:2" ht="12.75">
      <c r="A44" s="8"/>
      <c r="B44" s="1"/>
    </row>
    <row r="45" spans="1:2" ht="12.75">
      <c r="A45" s="8"/>
      <c r="B45" s="1"/>
    </row>
    <row r="46" spans="1:2" ht="12.75">
      <c r="A46" s="8"/>
      <c r="B46" s="1"/>
    </row>
    <row r="47" spans="1:2" ht="12.75">
      <c r="A47" s="8"/>
      <c r="B47" s="1"/>
    </row>
    <row r="48" spans="1:2" ht="12.75">
      <c r="A48" s="8"/>
      <c r="B48" s="1"/>
    </row>
    <row r="49" spans="1:2" ht="12.75">
      <c r="A49" s="8"/>
      <c r="B49" s="1"/>
    </row>
    <row r="50" spans="1:2" ht="12.75">
      <c r="A50" s="8"/>
      <c r="B50" s="1"/>
    </row>
    <row r="51" ht="12.75" customHeight="1"/>
    <row r="52" ht="12.75"/>
    <row r="53" spans="1:2" s="18" customFormat="1" ht="12.75">
      <c r="A53" s="16"/>
      <c r="B53" s="17"/>
    </row>
    <row r="54" ht="12.75" customHeight="1"/>
    <row r="55" ht="12.75" customHeight="1"/>
    <row r="57" ht="12.75" customHeight="1"/>
    <row r="58" ht="12.75" customHeight="1"/>
    <row r="59" ht="12.75" customHeight="1"/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zoomScale="90" zoomScaleNormal="90" workbookViewId="0" topLeftCell="A1">
      <selection activeCell="C16" sqref="C16"/>
    </sheetView>
  </sheetViews>
  <sheetFormatPr defaultColWidth="9.140625" defaultRowHeight="12.75"/>
  <cols>
    <col min="1" max="1" width="15.8515625" style="2" bestFit="1" customWidth="1"/>
    <col min="2" max="2" width="26.8515625" style="0" bestFit="1" customWidth="1"/>
    <col min="3" max="3" width="27.140625" style="0" bestFit="1" customWidth="1"/>
    <col min="4" max="4" width="31.140625" style="0" bestFit="1" customWidth="1"/>
    <col min="5" max="6" width="8.8515625" style="0" customWidth="1"/>
    <col min="7" max="7" width="5.7109375" style="0" bestFit="1" customWidth="1"/>
    <col min="8" max="9" width="8.421875" style="0" bestFit="1" customWidth="1"/>
    <col min="10" max="10" width="8.8515625" style="0" customWidth="1"/>
    <col min="11" max="11" width="8.421875" style="0" bestFit="1" customWidth="1"/>
    <col min="12" max="12" width="5.8515625" style="0" bestFit="1" customWidth="1"/>
    <col min="13" max="13" width="7.140625" style="0" bestFit="1" customWidth="1"/>
    <col min="14" max="14" width="9.7109375" style="0" bestFit="1" customWidth="1"/>
    <col min="15" max="15" width="5.7109375" style="0" bestFit="1" customWidth="1"/>
    <col min="16" max="16" width="100.7109375" style="0" bestFit="1" customWidth="1"/>
    <col min="17" max="16384" width="8.8515625" style="0" customWidth="1"/>
  </cols>
  <sheetData>
    <row r="1" ht="12.75">
      <c r="A1" s="5" t="s">
        <v>29</v>
      </c>
    </row>
    <row r="2" spans="1:15" ht="15" customHeight="1" thickBot="1">
      <c r="A2" s="3" t="s">
        <v>27</v>
      </c>
      <c r="C2" s="2" t="s">
        <v>23</v>
      </c>
      <c r="D2" s="2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4" ht="12.75">
      <c r="A3" s="10" t="s">
        <v>9</v>
      </c>
      <c r="B3" s="11">
        <v>72</v>
      </c>
      <c r="C3" s="10" t="s">
        <v>9</v>
      </c>
      <c r="D3" s="11"/>
    </row>
    <row r="4" spans="1:4" ht="12.75">
      <c r="A4" s="12" t="s">
        <v>4</v>
      </c>
      <c r="B4" s="13"/>
      <c r="C4" s="12" t="s">
        <v>4</v>
      </c>
      <c r="D4" s="13"/>
    </row>
    <row r="5" spans="1:4" ht="12.75">
      <c r="A5" s="12" t="s">
        <v>11</v>
      </c>
      <c r="B5" s="13"/>
      <c r="C5" s="12" t="s">
        <v>11</v>
      </c>
      <c r="D5" s="13"/>
    </row>
    <row r="6" spans="1:4" ht="12.75">
      <c r="A6" s="12" t="s">
        <v>12</v>
      </c>
      <c r="B6" s="13">
        <v>229</v>
      </c>
      <c r="C6" s="12" t="s">
        <v>12</v>
      </c>
      <c r="D6" s="13">
        <v>200.5</v>
      </c>
    </row>
    <row r="7" spans="1:4" ht="12.75">
      <c r="A7" s="12" t="s">
        <v>0</v>
      </c>
      <c r="B7" s="13">
        <v>155</v>
      </c>
      <c r="C7" s="12" t="s">
        <v>0</v>
      </c>
      <c r="D7" s="13">
        <v>106.5</v>
      </c>
    </row>
    <row r="8" spans="1:4" ht="13.5" thickBot="1">
      <c r="A8" s="14" t="s">
        <v>13</v>
      </c>
      <c r="B8" s="15">
        <v>0</v>
      </c>
      <c r="C8" s="14" t="s">
        <v>13</v>
      </c>
      <c r="D8" s="15">
        <v>0</v>
      </c>
    </row>
    <row r="9" spans="1:16" s="7" customFormat="1" ht="51">
      <c r="A9" s="6" t="s">
        <v>2</v>
      </c>
      <c r="B9" s="7" t="s">
        <v>18</v>
      </c>
      <c r="C9" s="7" t="s">
        <v>3</v>
      </c>
      <c r="D9" s="7" t="s">
        <v>4</v>
      </c>
      <c r="E9" s="7" t="s">
        <v>5</v>
      </c>
      <c r="F9" s="7" t="s">
        <v>6</v>
      </c>
      <c r="G9" s="7" t="s">
        <v>7</v>
      </c>
      <c r="H9" s="7" t="s">
        <v>8</v>
      </c>
      <c r="I9" s="7" t="s">
        <v>9</v>
      </c>
      <c r="J9" s="7" t="s">
        <v>21</v>
      </c>
      <c r="K9" s="7" t="s">
        <v>10</v>
      </c>
      <c r="L9" s="7" t="s">
        <v>1</v>
      </c>
      <c r="M9" s="7" t="s">
        <v>14</v>
      </c>
      <c r="N9" s="7" t="s">
        <v>15</v>
      </c>
      <c r="O9" s="7" t="s">
        <v>16</v>
      </c>
      <c r="P9" s="7" t="s">
        <v>17</v>
      </c>
    </row>
    <row r="10" spans="1:16" ht="12.75">
      <c r="A10" s="8">
        <v>37654</v>
      </c>
      <c r="B10">
        <f>C10+365+122</f>
        <v>520</v>
      </c>
      <c r="C10">
        <v>33</v>
      </c>
      <c r="E10">
        <f>$B$8</f>
        <v>0</v>
      </c>
      <c r="F10">
        <f>$B$6-$N10</f>
        <v>74</v>
      </c>
      <c r="I10">
        <f>$F10-$E10</f>
        <v>74</v>
      </c>
      <c r="J10">
        <f>I10-2</f>
        <v>72</v>
      </c>
      <c r="N10">
        <v>155</v>
      </c>
      <c r="P10" t="s">
        <v>26</v>
      </c>
    </row>
    <row r="11" spans="1:16" ht="12.75">
      <c r="A11" s="8">
        <v>37676</v>
      </c>
      <c r="B11">
        <f>C11+365+122</f>
        <v>542</v>
      </c>
      <c r="C11">
        <v>55</v>
      </c>
      <c r="D11">
        <f>$M12-$B$8</f>
        <v>0</v>
      </c>
      <c r="P11" t="s">
        <v>22</v>
      </c>
    </row>
    <row r="12" spans="1:16" ht="12.75">
      <c r="A12" s="8">
        <v>37678</v>
      </c>
      <c r="B12">
        <f>C12+365+122</f>
        <v>544</v>
      </c>
      <c r="C12">
        <v>57</v>
      </c>
      <c r="E12">
        <f>$B$8</f>
        <v>0</v>
      </c>
      <c r="F12">
        <f>$D$6-$N12</f>
        <v>94</v>
      </c>
      <c r="I12">
        <f>$F12-$E12</f>
        <v>94</v>
      </c>
      <c r="J12">
        <f>I12</f>
        <v>94</v>
      </c>
      <c r="N12">
        <v>106.5</v>
      </c>
      <c r="P12" t="s">
        <v>25</v>
      </c>
    </row>
    <row r="13" spans="1:14" ht="12.75">
      <c r="A13" s="8">
        <v>37719</v>
      </c>
      <c r="B13">
        <f>C13+365+122</f>
        <v>585</v>
      </c>
      <c r="C13">
        <v>98</v>
      </c>
      <c r="D13">
        <f>$M13-$B$8</f>
        <v>19</v>
      </c>
      <c r="E13">
        <f>$B$8</f>
        <v>0</v>
      </c>
      <c r="F13">
        <f>$D$6-$N13</f>
        <v>127.5</v>
      </c>
      <c r="I13">
        <f>$F13-$E13</f>
        <v>127.5</v>
      </c>
      <c r="J13">
        <f>I13</f>
        <v>127.5</v>
      </c>
      <c r="M13">
        <v>19</v>
      </c>
      <c r="N13">
        <v>73</v>
      </c>
    </row>
    <row r="14" ht="12.75">
      <c r="A14" s="8"/>
    </row>
    <row r="15" ht="12.75">
      <c r="A15" s="8"/>
    </row>
    <row r="16" ht="12.75">
      <c r="A16" s="8"/>
    </row>
    <row r="17" ht="12.75">
      <c r="A17" s="8"/>
    </row>
    <row r="18" ht="12.75">
      <c r="A18" s="8"/>
    </row>
    <row r="19" ht="12.75">
      <c r="A19" s="8"/>
    </row>
    <row r="20" ht="12.75">
      <c r="A20" s="8"/>
    </row>
    <row r="21" ht="12.75">
      <c r="A21" s="8"/>
    </row>
    <row r="22" ht="12.75">
      <c r="A22" s="8"/>
    </row>
    <row r="23" ht="12.75">
      <c r="A23" s="8"/>
    </row>
    <row r="24" ht="12.75">
      <c r="A24" s="8"/>
    </row>
    <row r="25" ht="12.75">
      <c r="A25" s="8"/>
    </row>
    <row r="26" ht="12.75">
      <c r="A26" s="8"/>
    </row>
    <row r="27" ht="12.75">
      <c r="A27" s="8"/>
    </row>
    <row r="28" spans="1:2" ht="12.75">
      <c r="A28" s="8"/>
      <c r="B28" s="1"/>
    </row>
    <row r="29" spans="1:2" ht="12.75">
      <c r="A29" s="8"/>
      <c r="B29" s="1"/>
    </row>
    <row r="30" spans="1:2" ht="12.75">
      <c r="A30" s="8"/>
      <c r="B30" s="1"/>
    </row>
    <row r="31" spans="1:2" ht="12.75">
      <c r="A31" s="8"/>
      <c r="B31" s="1"/>
    </row>
    <row r="32" spans="1:2" ht="12.75">
      <c r="A32" s="8"/>
      <c r="B32" s="1"/>
    </row>
    <row r="33" spans="1:2" ht="12.75">
      <c r="A33" s="8"/>
      <c r="B33" s="1"/>
    </row>
    <row r="34" spans="1:2" ht="12.75">
      <c r="A34" s="8"/>
      <c r="B34" s="1"/>
    </row>
    <row r="35" spans="1:2" ht="12.75">
      <c r="A35" s="8"/>
      <c r="B35" s="1"/>
    </row>
    <row r="36" spans="1:2" ht="12.75">
      <c r="A36" s="8"/>
      <c r="B36" s="1"/>
    </row>
    <row r="37" spans="1:2" ht="12.75">
      <c r="A37" s="8"/>
      <c r="B37" s="1"/>
    </row>
    <row r="38" spans="1:14" ht="12.75">
      <c r="A38" s="8"/>
      <c r="B38" s="1"/>
      <c r="M38" s="9"/>
      <c r="N38" s="9"/>
    </row>
    <row r="39" spans="1:14" ht="12.75">
      <c r="A39" s="8"/>
      <c r="B39" s="1"/>
      <c r="N39" s="9"/>
    </row>
    <row r="40" spans="1:2" ht="12.75">
      <c r="A40" s="8"/>
      <c r="B40" s="1"/>
    </row>
    <row r="41" spans="1:2" ht="12.75">
      <c r="A41" s="8"/>
      <c r="B41" s="1"/>
    </row>
    <row r="42" spans="1:2" ht="12.75">
      <c r="A42" s="8"/>
      <c r="B42" s="1"/>
    </row>
    <row r="43" spans="1:2" ht="12.75">
      <c r="A43" s="8"/>
      <c r="B43" s="1"/>
    </row>
    <row r="44" spans="1:2" ht="12.75">
      <c r="A44" s="8"/>
      <c r="B44" s="1"/>
    </row>
    <row r="45" spans="1:2" ht="12.75">
      <c r="A45" s="8"/>
      <c r="B45" s="1"/>
    </row>
    <row r="46" spans="1:2" ht="12.75">
      <c r="A46" s="8"/>
      <c r="B46" s="1"/>
    </row>
    <row r="47" spans="1:2" ht="12.75">
      <c r="A47" s="8"/>
      <c r="B47" s="1"/>
    </row>
    <row r="48" spans="1:2" ht="12.75">
      <c r="A48" s="8"/>
      <c r="B48" s="1"/>
    </row>
    <row r="49" spans="1:2" ht="12.75">
      <c r="A49" s="8"/>
      <c r="B49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zoomScale="90" zoomScaleNormal="90" workbookViewId="0" topLeftCell="A1">
      <selection activeCell="A2" sqref="A2:C2"/>
    </sheetView>
  </sheetViews>
  <sheetFormatPr defaultColWidth="9.140625" defaultRowHeight="12.75"/>
  <cols>
    <col min="1" max="1" width="12.421875" style="2" customWidth="1"/>
    <col min="2" max="2" width="8.8515625" style="0" customWidth="1"/>
    <col min="3" max="3" width="11.140625" style="0" customWidth="1"/>
    <col min="4" max="15" width="8.8515625" style="0" customWidth="1"/>
    <col min="16" max="16" width="11.7109375" style="0" customWidth="1"/>
    <col min="17" max="16384" width="8.8515625" style="0" customWidth="1"/>
  </cols>
  <sheetData>
    <row r="1" ht="12.75">
      <c r="A1" s="5" t="s">
        <v>20</v>
      </c>
    </row>
    <row r="2" spans="1:3" ht="13.5" thickBot="1">
      <c r="A2" s="3" t="s">
        <v>27</v>
      </c>
      <c r="C2" s="2" t="s">
        <v>23</v>
      </c>
    </row>
    <row r="3" spans="1:4" ht="12.75">
      <c r="A3" s="10" t="s">
        <v>9</v>
      </c>
      <c r="B3" s="11">
        <v>72</v>
      </c>
      <c r="C3" s="10" t="s">
        <v>9</v>
      </c>
      <c r="D3" s="11"/>
    </row>
    <row r="4" spans="1:4" ht="12.75" customHeight="1">
      <c r="A4" s="12" t="s">
        <v>4</v>
      </c>
      <c r="B4" s="13"/>
      <c r="C4" s="12" t="s">
        <v>4</v>
      </c>
      <c r="D4" s="13"/>
    </row>
    <row r="5" spans="1:4" ht="12.75">
      <c r="A5" s="12" t="s">
        <v>11</v>
      </c>
      <c r="B5" s="13"/>
      <c r="C5" s="12" t="s">
        <v>11</v>
      </c>
      <c r="D5" s="13"/>
    </row>
    <row r="6" spans="1:4" ht="12.75">
      <c r="A6" s="12" t="s">
        <v>12</v>
      </c>
      <c r="B6" s="13">
        <v>222</v>
      </c>
      <c r="C6" s="12" t="s">
        <v>12</v>
      </c>
      <c r="D6" s="13">
        <v>200.5</v>
      </c>
    </row>
    <row r="7" spans="1:4" ht="12.75">
      <c r="A7" s="12" t="s">
        <v>0</v>
      </c>
      <c r="B7" s="13">
        <v>148</v>
      </c>
      <c r="C7" s="12" t="s">
        <v>0</v>
      </c>
      <c r="D7" s="13">
        <v>110</v>
      </c>
    </row>
    <row r="8" spans="1:4" ht="13.5" thickBot="1">
      <c r="A8" s="14" t="s">
        <v>13</v>
      </c>
      <c r="B8" s="15">
        <v>0</v>
      </c>
      <c r="C8" s="14" t="s">
        <v>13</v>
      </c>
      <c r="D8" s="15">
        <v>0</v>
      </c>
    </row>
    <row r="9" ht="12.75"/>
    <row r="10" ht="12.75"/>
    <row r="11" spans="1:16" s="7" customFormat="1" ht="51">
      <c r="A11" s="6" t="s">
        <v>2</v>
      </c>
      <c r="B11" s="7" t="s">
        <v>18</v>
      </c>
      <c r="C11" s="7" t="s">
        <v>3</v>
      </c>
      <c r="D11" s="7" t="s">
        <v>4</v>
      </c>
      <c r="E11" s="7" t="s">
        <v>5</v>
      </c>
      <c r="F11" s="7" t="s">
        <v>6</v>
      </c>
      <c r="G11" s="7" t="s">
        <v>7</v>
      </c>
      <c r="H11" s="7" t="s">
        <v>8</v>
      </c>
      <c r="I11" s="7" t="s">
        <v>9</v>
      </c>
      <c r="J11" s="7" t="s">
        <v>21</v>
      </c>
      <c r="K11" s="7" t="s">
        <v>10</v>
      </c>
      <c r="L11" s="7" t="s">
        <v>1</v>
      </c>
      <c r="M11" s="7" t="s">
        <v>14</v>
      </c>
      <c r="N11" s="7" t="s">
        <v>15</v>
      </c>
      <c r="O11" s="7" t="s">
        <v>16</v>
      </c>
      <c r="P11" s="7" t="s">
        <v>17</v>
      </c>
    </row>
    <row r="12" spans="1:16" ht="12.75">
      <c r="A12" s="8">
        <v>37654</v>
      </c>
      <c r="B12">
        <f>C12+365+122</f>
        <v>520</v>
      </c>
      <c r="C12">
        <v>33</v>
      </c>
      <c r="D12">
        <v>0</v>
      </c>
      <c r="E12">
        <v>0</v>
      </c>
      <c r="F12">
        <f>$B$6-$N12</f>
        <v>74</v>
      </c>
      <c r="I12">
        <f>$F12-$E12</f>
        <v>74</v>
      </c>
      <c r="J12">
        <f>I12-2</f>
        <v>72</v>
      </c>
      <c r="N12">
        <v>148</v>
      </c>
      <c r="P12" t="s">
        <v>26</v>
      </c>
    </row>
    <row r="13" spans="1:16" ht="12.75">
      <c r="A13" s="8">
        <v>37676</v>
      </c>
      <c r="B13">
        <f>C13+365+122</f>
        <v>542</v>
      </c>
      <c r="C13">
        <v>55</v>
      </c>
      <c r="D13">
        <f>$M13-$B$10</f>
        <v>7</v>
      </c>
      <c r="M13">
        <v>7</v>
      </c>
      <c r="P13" t="s">
        <v>22</v>
      </c>
    </row>
    <row r="14" spans="1:16" ht="12.75">
      <c r="A14" s="8">
        <v>37678</v>
      </c>
      <c r="B14">
        <f>C14+365+122</f>
        <v>544</v>
      </c>
      <c r="C14">
        <v>57</v>
      </c>
      <c r="E14">
        <v>0</v>
      </c>
      <c r="F14">
        <f>$D$6-$N14</f>
        <v>90.5</v>
      </c>
      <c r="I14">
        <f>$F14-$E14</f>
        <v>90.5</v>
      </c>
      <c r="J14">
        <f>I14</f>
        <v>90.5</v>
      </c>
      <c r="N14">
        <v>110</v>
      </c>
      <c r="P14" t="s">
        <v>25</v>
      </c>
    </row>
    <row r="15" spans="1:14" ht="12.75">
      <c r="A15" s="8">
        <v>37719</v>
      </c>
      <c r="B15">
        <f>C15+365+122</f>
        <v>585</v>
      </c>
      <c r="C15">
        <v>98</v>
      </c>
      <c r="D15">
        <f>$M15-$B$10</f>
        <v>16</v>
      </c>
      <c r="E15">
        <v>0</v>
      </c>
      <c r="F15">
        <f>$D$6-$N15</f>
        <v>116</v>
      </c>
      <c r="I15">
        <f>$F15-$E15</f>
        <v>116</v>
      </c>
      <c r="J15">
        <f>I15</f>
        <v>116</v>
      </c>
      <c r="M15">
        <v>16</v>
      </c>
      <c r="N15">
        <v>84.5</v>
      </c>
    </row>
    <row r="16" ht="12.75">
      <c r="A16" s="8"/>
    </row>
    <row r="17" ht="12.75">
      <c r="A17" s="8"/>
    </row>
    <row r="18" ht="12.75">
      <c r="A18" s="8"/>
    </row>
    <row r="19" ht="12.75">
      <c r="A19" s="8"/>
    </row>
    <row r="20" ht="12.75">
      <c r="A20" s="8"/>
    </row>
    <row r="21" ht="12.75">
      <c r="A21" s="8"/>
    </row>
    <row r="22" ht="12.75">
      <c r="A22" s="8"/>
    </row>
    <row r="23" ht="12.75">
      <c r="A23" s="8"/>
    </row>
    <row r="24" ht="12.75">
      <c r="A24" s="8"/>
    </row>
    <row r="25" ht="12.75">
      <c r="A25" s="8"/>
    </row>
    <row r="26" ht="12.75">
      <c r="A26" s="8"/>
    </row>
    <row r="27" ht="12.75">
      <c r="A27" s="8"/>
    </row>
    <row r="28" ht="12.75">
      <c r="A28" s="8"/>
    </row>
    <row r="29" ht="12.75">
      <c r="A29" s="8"/>
    </row>
    <row r="30" ht="12.75">
      <c r="A30" s="8"/>
    </row>
    <row r="31" spans="1:2" ht="12.75">
      <c r="A31" s="8"/>
      <c r="B31" s="1"/>
    </row>
    <row r="32" spans="1:2" ht="12.75">
      <c r="A32" s="8"/>
      <c r="B32" s="1"/>
    </row>
    <row r="33" ht="12.75">
      <c r="A33" s="8"/>
    </row>
    <row r="34" ht="12.75">
      <c r="A34" s="8"/>
    </row>
    <row r="35" ht="12.75">
      <c r="A35" s="8"/>
    </row>
    <row r="36" ht="12.75">
      <c r="A36" s="8"/>
    </row>
    <row r="37" ht="12.75">
      <c r="A37" s="8"/>
    </row>
    <row r="38" ht="12.75">
      <c r="A38" s="8"/>
    </row>
    <row r="39" ht="12.75">
      <c r="A39" s="8"/>
    </row>
    <row r="40" spans="1:14" ht="12.75">
      <c r="A40" s="8"/>
      <c r="M40" s="9"/>
      <c r="N40" s="9"/>
    </row>
    <row r="41" spans="1:14" ht="12.75">
      <c r="A41" s="8"/>
      <c r="M41" s="9"/>
      <c r="N41" s="9"/>
    </row>
    <row r="42" spans="1:14" ht="12.75">
      <c r="A42" s="8"/>
      <c r="M42" s="9"/>
      <c r="N42" s="9"/>
    </row>
    <row r="43" spans="1:14" ht="12.75">
      <c r="A43" s="8"/>
      <c r="M43" s="9"/>
      <c r="N43" s="9"/>
    </row>
    <row r="44" spans="1:14" ht="12.75">
      <c r="A44" s="8"/>
      <c r="M44" s="9"/>
      <c r="N44" s="9"/>
    </row>
    <row r="45" spans="1:14" ht="12.75">
      <c r="A45" s="8"/>
      <c r="M45" s="9"/>
      <c r="N45" s="9"/>
    </row>
    <row r="46" spans="1:14" ht="12.75">
      <c r="A46" s="8"/>
      <c r="M46" s="9"/>
      <c r="N46" s="9"/>
    </row>
    <row r="47" spans="1:14" ht="14.25" customHeight="1">
      <c r="A47" s="8"/>
      <c r="M47" s="9"/>
      <c r="N47" s="9"/>
    </row>
    <row r="48" spans="1:14" ht="12.75">
      <c r="A48" s="8"/>
      <c r="M48" s="9"/>
      <c r="N48" s="9"/>
    </row>
    <row r="49" spans="1:14" ht="12.75">
      <c r="A49" s="8"/>
      <c r="M49" s="9"/>
      <c r="N49" s="9"/>
    </row>
    <row r="50" spans="1:14" ht="12.75">
      <c r="A50" s="8"/>
      <c r="M50" s="9"/>
      <c r="N50" s="9"/>
    </row>
    <row r="51" spans="1:14" ht="12.75">
      <c r="A51" s="8"/>
      <c r="M51" s="9"/>
      <c r="N51" s="9"/>
    </row>
    <row r="52" spans="13:14" ht="12.75">
      <c r="M52" s="9"/>
      <c r="N52" s="9"/>
    </row>
    <row r="53" ht="12.75"/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="90" zoomScaleNormal="90" workbookViewId="0" topLeftCell="A1">
      <selection activeCell="L41" sqref="L41"/>
    </sheetView>
  </sheetViews>
  <sheetFormatPr defaultColWidth="9.140625" defaultRowHeight="12.75"/>
  <cols>
    <col min="1" max="1" width="15.28125" style="2" customWidth="1"/>
    <col min="2" max="2" width="9.00390625" style="0" bestFit="1" customWidth="1"/>
    <col min="3" max="3" width="15.8515625" style="0" bestFit="1" customWidth="1"/>
    <col min="4" max="4" width="10.421875" style="0" bestFit="1" customWidth="1"/>
    <col min="5" max="5" width="9.28125" style="0" bestFit="1" customWidth="1"/>
    <col min="6" max="6" width="11.8515625" style="0" bestFit="1" customWidth="1"/>
    <col min="7" max="7" width="10.28125" style="0" bestFit="1" customWidth="1"/>
    <col min="8" max="8" width="12.7109375" style="0" customWidth="1"/>
    <col min="9" max="9" width="11.421875" style="0" bestFit="1" customWidth="1"/>
    <col min="10" max="10" width="11.421875" style="0" customWidth="1"/>
    <col min="11" max="11" width="8.421875" style="0" bestFit="1" customWidth="1"/>
    <col min="12" max="12" width="5.8515625" style="0" bestFit="1" customWidth="1"/>
    <col min="13" max="13" width="11.421875" style="0" bestFit="1" customWidth="1"/>
    <col min="14" max="14" width="10.140625" style="0" bestFit="1" customWidth="1"/>
    <col min="15" max="15" width="10.28125" style="0" bestFit="1" customWidth="1"/>
    <col min="16" max="16" width="56.140625" style="0" bestFit="1" customWidth="1"/>
    <col min="17" max="16384" width="12.7109375" style="0" customWidth="1"/>
  </cols>
  <sheetData>
    <row r="1" ht="12.75">
      <c r="A1" s="5" t="s">
        <v>19</v>
      </c>
    </row>
    <row r="2" spans="1:3" ht="13.5" thickBot="1">
      <c r="A2" s="3" t="s">
        <v>27</v>
      </c>
      <c r="C2" s="2" t="s">
        <v>23</v>
      </c>
    </row>
    <row r="3" spans="1:4" ht="12.75">
      <c r="A3" s="10" t="s">
        <v>9</v>
      </c>
      <c r="B3" s="11">
        <v>72</v>
      </c>
      <c r="C3" s="10" t="s">
        <v>9</v>
      </c>
      <c r="D3" s="11"/>
    </row>
    <row r="4" spans="1:4" ht="12.75">
      <c r="A4" s="12" t="s">
        <v>4</v>
      </c>
      <c r="B4" s="13"/>
      <c r="C4" s="12" t="s">
        <v>4</v>
      </c>
      <c r="D4" s="13"/>
    </row>
    <row r="5" spans="1:4" ht="12.75">
      <c r="A5" s="12" t="s">
        <v>11</v>
      </c>
      <c r="B5" s="13"/>
      <c r="C5" s="12" t="s">
        <v>11</v>
      </c>
      <c r="D5" s="13"/>
    </row>
    <row r="6" spans="1:4" ht="12.75">
      <c r="A6" s="12" t="s">
        <v>12</v>
      </c>
      <c r="B6" s="13">
        <v>233</v>
      </c>
      <c r="C6" s="12" t="s">
        <v>12</v>
      </c>
      <c r="D6" s="13">
        <v>198</v>
      </c>
    </row>
    <row r="7" spans="1:4" ht="12.75">
      <c r="A7" s="12" t="s">
        <v>0</v>
      </c>
      <c r="B7" s="13">
        <v>163</v>
      </c>
      <c r="C7" s="12" t="s">
        <v>0</v>
      </c>
      <c r="D7" s="13">
        <v>108.5</v>
      </c>
    </row>
    <row r="8" spans="1:4" ht="13.5" thickBot="1">
      <c r="A8" s="14" t="s">
        <v>13</v>
      </c>
      <c r="B8" s="15">
        <v>0</v>
      </c>
      <c r="C8" s="14" t="s">
        <v>13</v>
      </c>
      <c r="D8" s="15">
        <v>0</v>
      </c>
    </row>
    <row r="9" spans="1:16" s="7" customFormat="1" ht="38.25">
      <c r="A9" s="6" t="s">
        <v>2</v>
      </c>
      <c r="B9" s="7" t="s">
        <v>30</v>
      </c>
      <c r="C9" s="7" t="s">
        <v>3</v>
      </c>
      <c r="D9" s="7" t="s">
        <v>4</v>
      </c>
      <c r="E9" s="7" t="s">
        <v>5</v>
      </c>
      <c r="F9" s="7" t="s">
        <v>6</v>
      </c>
      <c r="G9" s="7" t="s">
        <v>7</v>
      </c>
      <c r="H9" s="7" t="s">
        <v>8</v>
      </c>
      <c r="I9" s="7" t="s">
        <v>9</v>
      </c>
      <c r="J9" s="7" t="s">
        <v>21</v>
      </c>
      <c r="K9" s="7" t="s">
        <v>10</v>
      </c>
      <c r="L9" s="7" t="s">
        <v>1</v>
      </c>
      <c r="M9" s="7" t="s">
        <v>14</v>
      </c>
      <c r="N9" s="7" t="s">
        <v>15</v>
      </c>
      <c r="O9" s="7" t="s">
        <v>16</v>
      </c>
      <c r="P9" s="7" t="s">
        <v>17</v>
      </c>
    </row>
    <row r="10" spans="1:16" ht="12.75">
      <c r="A10" s="8">
        <v>37654</v>
      </c>
      <c r="B10">
        <f>C10+122</f>
        <v>155</v>
      </c>
      <c r="C10">
        <v>33</v>
      </c>
      <c r="E10">
        <f>$B$8</f>
        <v>0</v>
      </c>
      <c r="F10">
        <f>$B$6-$N10</f>
        <v>70</v>
      </c>
      <c r="I10">
        <f>$F10-$E10</f>
        <v>70</v>
      </c>
      <c r="J10">
        <f>I10+2</f>
        <v>72</v>
      </c>
      <c r="N10">
        <v>163</v>
      </c>
      <c r="P10" t="s">
        <v>24</v>
      </c>
    </row>
    <row r="11" spans="1:16" ht="12.75">
      <c r="A11" s="8">
        <v>37676</v>
      </c>
      <c r="B11">
        <f>C11+122</f>
        <v>177</v>
      </c>
      <c r="C11">
        <v>55</v>
      </c>
      <c r="D11">
        <f>$M11-$B$8</f>
        <v>9</v>
      </c>
      <c r="M11">
        <v>9</v>
      </c>
      <c r="P11" t="s">
        <v>22</v>
      </c>
    </row>
    <row r="12" spans="1:16" ht="12.75">
      <c r="A12" s="8">
        <v>37678</v>
      </c>
      <c r="B12">
        <f>C12+122</f>
        <v>179</v>
      </c>
      <c r="C12">
        <v>57</v>
      </c>
      <c r="E12">
        <f>$B$8</f>
        <v>0</v>
      </c>
      <c r="F12">
        <f>$D$6-$N12</f>
        <v>89.5</v>
      </c>
      <c r="I12">
        <f>$F12-$E12</f>
        <v>89.5</v>
      </c>
      <c r="J12">
        <f>I12</f>
        <v>89.5</v>
      </c>
      <c r="N12">
        <v>108.5</v>
      </c>
      <c r="P12" t="s">
        <v>25</v>
      </c>
    </row>
    <row r="13" spans="1:14" ht="12.75">
      <c r="A13" s="8">
        <v>37719</v>
      </c>
      <c r="B13">
        <f>C13+122</f>
        <v>220</v>
      </c>
      <c r="C13">
        <v>98</v>
      </c>
      <c r="D13">
        <f>$M13-$B$8</f>
        <v>29</v>
      </c>
      <c r="E13">
        <f>$B$8</f>
        <v>0</v>
      </c>
      <c r="F13">
        <f>$D$6-$N13</f>
        <v>115.5</v>
      </c>
      <c r="I13">
        <f>$F13-$E13</f>
        <v>115.5</v>
      </c>
      <c r="J13">
        <f>I13</f>
        <v>115.5</v>
      </c>
      <c r="M13">
        <v>29</v>
      </c>
      <c r="N13">
        <v>82.5</v>
      </c>
    </row>
    <row r="14" ht="12.75">
      <c r="A14" s="8"/>
    </row>
    <row r="15" ht="12.75">
      <c r="A15" s="8"/>
    </row>
    <row r="16" ht="12.75">
      <c r="A16" s="8"/>
    </row>
    <row r="17" ht="12.75">
      <c r="A17" s="8"/>
    </row>
    <row r="18" ht="12.75">
      <c r="A18" s="8"/>
    </row>
    <row r="19" ht="12.75">
      <c r="A19" s="8"/>
    </row>
    <row r="20" ht="12.75">
      <c r="A20" s="8"/>
    </row>
    <row r="21" ht="12.75">
      <c r="A21" s="8"/>
    </row>
    <row r="22" ht="12.75">
      <c r="A22" s="8"/>
    </row>
    <row r="23" ht="12.75">
      <c r="A23" s="8"/>
    </row>
    <row r="24" ht="12.75">
      <c r="A24" s="8"/>
    </row>
    <row r="25" ht="12.75">
      <c r="A25" s="8"/>
    </row>
    <row r="26" ht="12.75">
      <c r="A26" s="8"/>
    </row>
    <row r="27" ht="12.75">
      <c r="A27" s="8"/>
    </row>
    <row r="28" ht="12.75">
      <c r="A28" s="8"/>
    </row>
    <row r="29" spans="1:2" ht="12.75">
      <c r="A29" s="8"/>
      <c r="B29" s="1"/>
    </row>
    <row r="30" spans="1:2" ht="12.75">
      <c r="A30" s="8"/>
      <c r="B30" s="1"/>
    </row>
    <row r="31" ht="12.75">
      <c r="A31" s="8"/>
    </row>
    <row r="32" ht="12.75">
      <c r="A32" s="8"/>
    </row>
    <row r="33" ht="12.75">
      <c r="A33" s="8"/>
    </row>
    <row r="34" ht="12.75">
      <c r="A34" s="8"/>
    </row>
    <row r="35" ht="12.75">
      <c r="A35" s="8"/>
    </row>
    <row r="36" ht="12.75">
      <c r="A36" s="8"/>
    </row>
    <row r="37" ht="12.75">
      <c r="A37" s="8"/>
    </row>
    <row r="38" ht="12.75">
      <c r="A38" s="8"/>
    </row>
    <row r="39" ht="12.75">
      <c r="A39" s="8"/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8"/>
    </row>
    <row r="49" ht="12.75">
      <c r="A49" s="8"/>
    </row>
  </sheetData>
  <printOptions/>
  <pageMargins left="0.75" right="0.75" top="1" bottom="1" header="0.5" footer="0.5"/>
  <pageSetup horizontalDpi="600" verticalDpi="600" orientation="portrait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Geophysical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Hajo Eicken</dc:creator>
  <cp:keywords/>
  <dc:description/>
  <cp:lastModifiedBy>MMS</cp:lastModifiedBy>
  <cp:lastPrinted>2002-08-15T18:55:05Z</cp:lastPrinted>
  <dcterms:created xsi:type="dcterms:W3CDTF">2000-07-11T00:46:12Z</dcterms:created>
  <dcterms:modified xsi:type="dcterms:W3CDTF">2005-06-09T23:37:28Z</dcterms:modified>
  <cp:category/>
  <cp:version/>
  <cp:contentType/>
  <cp:contentStatus/>
</cp:coreProperties>
</file>